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69576F26-3E36-4209-BF96-39DF3017F10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<sst xmlns="http://schemas.openxmlformats.org/spreadsheetml/2006/main" count="148" uniqueCount="72">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</sst>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O32" sqref="O32"/>
    </sheetView>
  </sheetViews>
  <sheetFormatPr defaultColWidth="10.88671875" defaultRowHeight="13.2" x14ac:dyDescent="0.25"/>
  <sheetData>
    <row r="2" spans="2:2" ht="24.6" x14ac:dyDescent="0.4">
      <c r="B2" s="2" t="s">
        <v>0</v>
      </c>
    </row>
    <row r="3" spans="2:2" x14ac:dyDescent="0.25">
      <c r="B3" s="3" t="s">
        <v>71</v>
      </c>
    </row>
    <row r="5" spans="2:2" x14ac:dyDescent="0.25">
      <c r="B5" s="3" t="s">
        <v>1</v>
      </c>
    </row>
    <row r="6" spans="2:2" x14ac:dyDescent="0.25">
      <c r="B6" s="1" t="str">
        <f>HYPERLINK("#Households_credit_demand!A1", "Household residential mortgage demand.")</f>
        <v>Household residential mortgage demand.</v>
      </c>
    </row>
    <row r="7" spans="2:2" x14ac:dyDescent="0.25">
      <c r="B7" s="1" t="str">
        <f>HYPERLINK("#Households_credit_standards!A1", "Households - Credit standards.")</f>
        <v>Households - Credit standards.</v>
      </c>
    </row>
    <row r="8" spans="2:2" x14ac:dyDescent="0.25">
      <c r="B8" s="1" t="str">
        <f>HYPERLINK("#Households_factors!A1", "Households - Factors affecting credit standards.")</f>
        <v>Households - Factors affecting credit standards.</v>
      </c>
    </row>
    <row r="9" spans="2:2" x14ac:dyDescent="0.25">
      <c r="B9" s="1" t="str">
        <f>HYPERLINK("#Households_loan_conditions!A1", "Households - Loan conditions.")</f>
        <v>Households - Loan conditions.</v>
      </c>
    </row>
    <row r="10" spans="2:2" x14ac:dyDescent="0.25">
      <c r="B10" s="1" t="str">
        <f>HYPERLINK("#Households_lending_rates!A1", "Households - Lending rates and lending margins.")</f>
        <v>Households - Lending rates and lending margins.</v>
      </c>
    </row>
    <row r="11" spans="2:2" x14ac:dyDescent="0.25">
      <c r="B11" s="1" t="str">
        <f>HYPERLINK("#Enterprises_credit_demand!A1", "Non-financial enterprises - Credit demand")</f>
        <v>Non-financial enterprises - Credit demand</v>
      </c>
    </row>
    <row r="12" spans="2:2" x14ac:dyDescent="0.25">
      <c r="B12" s="1" t="str">
        <f>HYPERLINK("#Enterprises_credit_standards!A1", "Non-financial enterprises - Credit standards")</f>
        <v>Non-financial enterprises - Credit standards</v>
      </c>
    </row>
    <row r="13" spans="2:2" x14ac:dyDescent="0.25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5">
      <c r="B14" s="1" t="str">
        <f>HYPERLINK("#Enterprises_loan_conditions!A1", "Non-financial enterprises - Loan conditions")</f>
        <v>Non-financial enterprises - Loan conditions</v>
      </c>
    </row>
    <row r="15" spans="2:2" x14ac:dyDescent="0.25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66" activePane="bottomLeft" state="frozen"/>
      <selection pane="bottomLeft" activeCell="B77" sqref="B77"/>
    </sheetView>
  </sheetViews>
  <sheetFormatPr defaultColWidth="10.88671875" defaultRowHeight="13.2" x14ac:dyDescent="0.25"/>
  <sheetData>
    <row r="1" spans="1:15" ht="15" customHeight="1" x14ac:dyDescent="0.25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5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5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5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5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5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5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5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5">
      <c r="A75" s="7">
        <v>45382</v>
      </c>
      <c r="B75">
        <v>-0.64</v>
      </c>
      <c r="C75">
        <v>0.28000000000000003</v>
      </c>
      <c r="D75">
        <v>-0.74</v>
      </c>
      <c r="E75">
        <v>0.17</v>
      </c>
      <c r="F75">
        <v>-0.3</v>
      </c>
      <c r="G75">
        <v>-0.47</v>
      </c>
    </row>
    <row r="76" spans="1:7" ht="15" customHeight="1" x14ac:dyDescent="0.25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>
        <v>0</v>
      </c>
      <c r="F76" s="9">
        <v>-0.13228647629427087</v>
      </c>
      <c r="G76">
        <v>0</v>
      </c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66" activePane="bottomLeft" state="frozen"/>
      <selection pane="bottomLeft" activeCell="J84" sqref="J84"/>
    </sheetView>
  </sheetViews>
  <sheetFormatPr defaultColWidth="10.88671875" defaultRowHeight="13.2" x14ac:dyDescent="0.25"/>
  <sheetData>
    <row r="1" spans="1:15" ht="15" customHeight="1" x14ac:dyDescent="0.25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5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5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5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5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5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5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5">
      <c r="A74" s="7">
        <v>45291</v>
      </c>
      <c r="B74" s="9">
        <v>-8.2918000000000006E-2</v>
      </c>
      <c r="C74">
        <v>0</v>
      </c>
      <c r="D74" s="9">
        <v>-8.2918000000000006E-2</v>
      </c>
      <c r="E74">
        <v>0</v>
      </c>
    </row>
    <row r="75" spans="1:5" ht="15" customHeight="1" x14ac:dyDescent="0.25">
      <c r="A75" s="7">
        <v>45382</v>
      </c>
      <c r="B75">
        <v>-0.06</v>
      </c>
      <c r="C75">
        <v>0</v>
      </c>
      <c r="D75">
        <v>-0.06</v>
      </c>
      <c r="E75">
        <v>0</v>
      </c>
    </row>
    <row r="76" spans="1:5" ht="15" customHeight="1" x14ac:dyDescent="0.25">
      <c r="A76" s="7">
        <v>45473</v>
      </c>
      <c r="B76">
        <v>0</v>
      </c>
      <c r="C76">
        <v>0</v>
      </c>
      <c r="D76">
        <v>0</v>
      </c>
      <c r="E76">
        <v>0</v>
      </c>
    </row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51" activePane="bottomLeft" state="frozen"/>
      <selection pane="bottomLeft" activeCell="K80" sqref="K80"/>
    </sheetView>
  </sheetViews>
  <sheetFormatPr defaultColWidth="10.88671875" defaultRowHeight="13.2" x14ac:dyDescent="0.25"/>
  <sheetData>
    <row r="1" spans="1:15" ht="15" customHeight="1" x14ac:dyDescent="0.25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5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5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5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5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5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5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5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5">
      <c r="A74" s="7">
        <v>45291</v>
      </c>
      <c r="B74" s="9">
        <v>-0.252193</v>
      </c>
      <c r="C74" s="9">
        <v>-0.16927500000000001</v>
      </c>
      <c r="D74">
        <v>0</v>
      </c>
      <c r="E74">
        <v>0</v>
      </c>
      <c r="F74">
        <v>0</v>
      </c>
      <c r="G74" s="9">
        <v>0.11298900000000001</v>
      </c>
      <c r="H74">
        <v>0</v>
      </c>
      <c r="I74">
        <v>0</v>
      </c>
      <c r="J74">
        <v>0</v>
      </c>
      <c r="K74">
        <v>0</v>
      </c>
      <c r="L74" s="9">
        <v>-0.11298900000000001</v>
      </c>
      <c r="M74" s="9">
        <v>-0.11298900000000001</v>
      </c>
      <c r="N74">
        <v>0</v>
      </c>
      <c r="O74">
        <v>0</v>
      </c>
    </row>
    <row r="75" spans="1:15" ht="15" customHeight="1" x14ac:dyDescent="0.25">
      <c r="A75" s="7">
        <v>45382</v>
      </c>
      <c r="B75" s="9">
        <v>-3.8392999999999997E-2</v>
      </c>
      <c r="C75">
        <v>0</v>
      </c>
      <c r="D75" s="9">
        <v>-6.1476000000000003E-2</v>
      </c>
      <c r="E75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>
        <v>0</v>
      </c>
    </row>
    <row r="76" spans="1:15" ht="15" customHeight="1" x14ac:dyDescent="0.25">
      <c r="A76" s="7">
        <v>45473</v>
      </c>
      <c r="B76">
        <v>0</v>
      </c>
      <c r="C76">
        <v>0</v>
      </c>
      <c r="D76">
        <v>0</v>
      </c>
      <c r="E76" s="9">
        <v>7.2063080962477113E-2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51" activePane="bottomLeft" state="frozen"/>
      <selection pane="bottomLeft" activeCell="M79" sqref="M79"/>
    </sheetView>
  </sheetViews>
  <sheetFormatPr defaultColWidth="10.88671875" defaultRowHeight="13.2" x14ac:dyDescent="0.25"/>
  <sheetData>
    <row r="1" spans="1:15" ht="15" customHeight="1" x14ac:dyDescent="0.25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5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5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5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5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5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>
        <v>0</v>
      </c>
      <c r="G74">
        <v>0</v>
      </c>
      <c r="H74" s="9">
        <v>0.78421700000000005</v>
      </c>
      <c r="I74" s="9">
        <v>0.67122800000000005</v>
      </c>
      <c r="J74">
        <v>0</v>
      </c>
      <c r="K74">
        <v>0</v>
      </c>
    </row>
    <row r="75" spans="1:11" ht="15" customHeight="1" x14ac:dyDescent="0.25">
      <c r="A75" s="7">
        <v>45382</v>
      </c>
      <c r="B75" s="9">
        <v>-9.7484000000000001E-2</v>
      </c>
      <c r="C75">
        <v>0</v>
      </c>
      <c r="D75" s="9">
        <v>-3.0643E-2</v>
      </c>
      <c r="E75">
        <v>0</v>
      </c>
      <c r="F75">
        <v>0</v>
      </c>
      <c r="G75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5">
      <c r="A76" s="7">
        <v>45473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9">
        <v>-0.10645605003036457</v>
      </c>
      <c r="K76" s="9">
        <v>-0.10645605003036457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51" activePane="bottomLeft" state="frozen"/>
      <selection pane="bottomLeft" activeCell="N80" sqref="N80"/>
    </sheetView>
  </sheetViews>
  <sheetFormatPr defaultColWidth="10.88671875" defaultRowHeight="13.2" x14ac:dyDescent="0.25"/>
  <sheetData>
    <row r="1" spans="1:15" ht="15" customHeight="1" x14ac:dyDescent="0.25">
      <c r="A1" s="5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5">
      <c r="A10" s="7">
        <v>39447</v>
      </c>
      <c r="D10">
        <v>0.44</v>
      </c>
      <c r="E10">
        <v>0.86</v>
      </c>
    </row>
    <row r="11" spans="1:15" ht="15" customHeight="1" x14ac:dyDescent="0.25">
      <c r="A11" s="7">
        <v>39538</v>
      </c>
      <c r="D11">
        <v>-0.09</v>
      </c>
      <c r="E11">
        <v>-0.38</v>
      </c>
    </row>
    <row r="12" spans="1:15" ht="15" customHeight="1" x14ac:dyDescent="0.25">
      <c r="A12" s="7">
        <v>39629</v>
      </c>
      <c r="D12">
        <v>-0.63</v>
      </c>
      <c r="E12">
        <v>0.17</v>
      </c>
    </row>
    <row r="13" spans="1:15" ht="15" customHeight="1" x14ac:dyDescent="0.25">
      <c r="A13" s="7">
        <v>39721</v>
      </c>
      <c r="D13">
        <v>-1.04</v>
      </c>
      <c r="E13">
        <v>0.61</v>
      </c>
    </row>
    <row r="14" spans="1:15" ht="15" customHeight="1" x14ac:dyDescent="0.25">
      <c r="A14" s="7">
        <v>39813</v>
      </c>
      <c r="D14">
        <v>0.35</v>
      </c>
      <c r="E14">
        <v>0.04</v>
      </c>
    </row>
    <row r="15" spans="1:15" ht="15" customHeight="1" x14ac:dyDescent="0.25">
      <c r="A15" s="7">
        <v>39903</v>
      </c>
      <c r="D15">
        <v>0.11</v>
      </c>
      <c r="E15">
        <v>-0.09</v>
      </c>
    </row>
    <row r="16" spans="1:15" ht="15" customHeight="1" x14ac:dyDescent="0.25">
      <c r="A16" s="7">
        <v>39994</v>
      </c>
      <c r="D16">
        <v>0.2</v>
      </c>
      <c r="E16">
        <v>-7.0000000000000007E-2</v>
      </c>
    </row>
    <row r="17" spans="1:5" ht="15" customHeight="1" x14ac:dyDescent="0.25">
      <c r="A17" s="7">
        <v>40086</v>
      </c>
      <c r="D17">
        <v>0.08</v>
      </c>
      <c r="E17">
        <v>-0.18</v>
      </c>
    </row>
    <row r="18" spans="1:5" ht="15" customHeight="1" x14ac:dyDescent="0.25">
      <c r="A18" s="7">
        <v>40178</v>
      </c>
      <c r="D18">
        <v>7.0000000000000007E-2</v>
      </c>
      <c r="E18">
        <v>-0.19</v>
      </c>
    </row>
    <row r="19" spans="1:5" ht="15" customHeight="1" x14ac:dyDescent="0.25">
      <c r="A19" s="7">
        <v>40268</v>
      </c>
      <c r="D19">
        <v>-0.22</v>
      </c>
      <c r="E19">
        <v>-0.26</v>
      </c>
    </row>
    <row r="20" spans="1:5" ht="15" customHeight="1" x14ac:dyDescent="0.25">
      <c r="A20" s="7">
        <v>40359</v>
      </c>
      <c r="D20">
        <v>-0.32</v>
      </c>
      <c r="E20">
        <v>-0.08</v>
      </c>
    </row>
    <row r="21" spans="1:5" ht="15" customHeight="1" x14ac:dyDescent="0.25">
      <c r="A21" s="7">
        <v>40451</v>
      </c>
      <c r="D21">
        <v>-0.24</v>
      </c>
      <c r="E21">
        <v>-0.05</v>
      </c>
    </row>
    <row r="22" spans="1:5" ht="15" customHeight="1" x14ac:dyDescent="0.25">
      <c r="A22" s="7">
        <v>40543</v>
      </c>
      <c r="D22">
        <v>-0.56999999999999995</v>
      </c>
      <c r="E22">
        <v>-0.76</v>
      </c>
    </row>
    <row r="23" spans="1:5" ht="15" customHeight="1" x14ac:dyDescent="0.25">
      <c r="A23" s="7">
        <v>40633</v>
      </c>
      <c r="D23">
        <v>-0.25</v>
      </c>
      <c r="E23">
        <v>-0.16</v>
      </c>
    </row>
    <row r="24" spans="1:5" ht="15" customHeight="1" x14ac:dyDescent="0.25">
      <c r="A24" s="7">
        <v>40724</v>
      </c>
      <c r="D24">
        <v>-0.32</v>
      </c>
      <c r="E24">
        <v>0.53</v>
      </c>
    </row>
    <row r="25" spans="1:5" ht="15" customHeight="1" x14ac:dyDescent="0.25">
      <c r="A25" s="7">
        <v>40816</v>
      </c>
      <c r="D25">
        <v>-0.81</v>
      </c>
      <c r="E25">
        <v>0.67</v>
      </c>
    </row>
    <row r="26" spans="1:5" ht="15" customHeight="1" x14ac:dyDescent="0.25">
      <c r="A26" s="7">
        <v>40908</v>
      </c>
      <c r="D26">
        <v>0.57999999999999996</v>
      </c>
      <c r="E26">
        <v>0.38</v>
      </c>
    </row>
    <row r="27" spans="1:5" ht="15" customHeight="1" x14ac:dyDescent="0.25">
      <c r="A27" s="7">
        <v>40999</v>
      </c>
      <c r="D27">
        <v>0.27</v>
      </c>
      <c r="E27">
        <v>0.09</v>
      </c>
    </row>
    <row r="28" spans="1:5" ht="15" customHeight="1" x14ac:dyDescent="0.25">
      <c r="A28" s="7">
        <v>41090</v>
      </c>
      <c r="D28">
        <v>0.11</v>
      </c>
      <c r="E28">
        <v>-0.01</v>
      </c>
    </row>
    <row r="29" spans="1:5" ht="15" customHeight="1" x14ac:dyDescent="0.25">
      <c r="A29" s="7">
        <v>41182</v>
      </c>
      <c r="D29">
        <v>0.73</v>
      </c>
      <c r="E29">
        <v>0.06</v>
      </c>
    </row>
    <row r="30" spans="1:5" ht="15" customHeight="1" x14ac:dyDescent="0.25">
      <c r="A30" s="7">
        <v>41274</v>
      </c>
      <c r="D30">
        <v>0.81</v>
      </c>
      <c r="E30">
        <v>0.09</v>
      </c>
    </row>
    <row r="31" spans="1:5" ht="15" customHeight="1" x14ac:dyDescent="0.25">
      <c r="A31" s="7">
        <v>41364</v>
      </c>
      <c r="D31">
        <v>0.71</v>
      </c>
      <c r="E31">
        <v>0.47</v>
      </c>
    </row>
    <row r="32" spans="1:5" ht="15" customHeight="1" x14ac:dyDescent="0.25">
      <c r="A32" s="7">
        <v>41455</v>
      </c>
      <c r="D32">
        <v>1.05</v>
      </c>
      <c r="E32">
        <v>0.53</v>
      </c>
    </row>
    <row r="33" spans="1:11" ht="15" customHeight="1" x14ac:dyDescent="0.25">
      <c r="A33" s="7">
        <v>41547</v>
      </c>
      <c r="D33">
        <v>0.41</v>
      </c>
      <c r="E33">
        <v>-0.25</v>
      </c>
    </row>
    <row r="34" spans="1:11" ht="15" customHeight="1" x14ac:dyDescent="0.25">
      <c r="A34" s="7">
        <v>41639</v>
      </c>
      <c r="D34">
        <v>-0.01</v>
      </c>
      <c r="E34">
        <v>-0.22</v>
      </c>
    </row>
    <row r="35" spans="1:11" ht="15" customHeight="1" x14ac:dyDescent="0.25">
      <c r="A35" s="7">
        <v>41729</v>
      </c>
      <c r="D35">
        <v>0</v>
      </c>
      <c r="E35">
        <v>-0.94</v>
      </c>
    </row>
    <row r="36" spans="1:11" ht="15" customHeight="1" x14ac:dyDescent="0.25">
      <c r="A36" s="7">
        <v>41820</v>
      </c>
      <c r="D36">
        <v>-0.83</v>
      </c>
      <c r="E36">
        <v>-0.28000000000000003</v>
      </c>
    </row>
    <row r="37" spans="1:11" ht="15" customHeight="1" x14ac:dyDescent="0.25">
      <c r="A37" s="7">
        <v>41912</v>
      </c>
      <c r="D37">
        <v>-0.83</v>
      </c>
      <c r="E37">
        <v>-0.99</v>
      </c>
    </row>
    <row r="38" spans="1:11" ht="15" customHeight="1" x14ac:dyDescent="0.25">
      <c r="A38" s="7">
        <v>42004</v>
      </c>
      <c r="D38">
        <v>-0.72</v>
      </c>
      <c r="E38">
        <v>-0.69</v>
      </c>
    </row>
    <row r="39" spans="1:11" ht="15" customHeight="1" x14ac:dyDescent="0.25">
      <c r="A39" s="7">
        <v>42094</v>
      </c>
      <c r="D39">
        <v>-0.83</v>
      </c>
      <c r="E39">
        <v>-0.41</v>
      </c>
    </row>
    <row r="40" spans="1:11" ht="15" customHeight="1" x14ac:dyDescent="0.25">
      <c r="A40" s="7">
        <v>42185</v>
      </c>
      <c r="D40">
        <v>-0.91</v>
      </c>
      <c r="E40">
        <v>-0.92</v>
      </c>
    </row>
    <row r="41" spans="1:11" ht="15" customHeight="1" x14ac:dyDescent="0.25">
      <c r="A41" s="7">
        <v>42277</v>
      </c>
      <c r="D41">
        <v>-0.96</v>
      </c>
      <c r="E41">
        <v>-0.73</v>
      </c>
    </row>
    <row r="42" spans="1:11" ht="15" customHeight="1" x14ac:dyDescent="0.25">
      <c r="A42" s="7">
        <v>42369</v>
      </c>
      <c r="D42">
        <v>-0.75</v>
      </c>
      <c r="E42">
        <v>-0.48</v>
      </c>
    </row>
    <row r="43" spans="1:11" ht="15" customHeight="1" x14ac:dyDescent="0.25">
      <c r="A43" s="7">
        <v>42460</v>
      </c>
      <c r="D43">
        <v>-0.77</v>
      </c>
      <c r="E43">
        <v>-0.74</v>
      </c>
    </row>
    <row r="44" spans="1:11" ht="15" customHeight="1" x14ac:dyDescent="0.25">
      <c r="A44" s="7">
        <v>42551</v>
      </c>
      <c r="D44">
        <v>-0.53</v>
      </c>
      <c r="E44">
        <v>-0.63</v>
      </c>
    </row>
    <row r="45" spans="1:11" ht="15" customHeight="1" x14ac:dyDescent="0.25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5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5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5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5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5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5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5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5">
      <c r="A75" s="7">
        <v>45382</v>
      </c>
      <c r="B75" s="9">
        <v>0.99999500000000008</v>
      </c>
      <c r="C75">
        <v>0</v>
      </c>
      <c r="D75" s="9">
        <v>0.11377800000000002</v>
      </c>
      <c r="E75" s="9">
        <v>-6.6840999999999998E-2</v>
      </c>
      <c r="F75" s="9">
        <v>0.141795</v>
      </c>
      <c r="G75">
        <v>0</v>
      </c>
      <c r="H75">
        <v>0</v>
      </c>
      <c r="I75">
        <v>0</v>
      </c>
      <c r="J75" s="9">
        <v>0.64847100000000013</v>
      </c>
      <c r="K75" s="9">
        <v>0.29339100000000001</v>
      </c>
    </row>
    <row r="76" spans="1:11" ht="15" customHeight="1" x14ac:dyDescent="0.25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10">
        <v>0</v>
      </c>
      <c r="H76" s="10">
        <v>0</v>
      </c>
      <c r="I76" s="10">
        <v>0</v>
      </c>
      <c r="J76" s="9">
        <v>0.35663666322818238</v>
      </c>
      <c r="K76" s="9">
        <v>0.23364251958493501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65" activePane="bottomLeft" state="frozen"/>
      <selection pane="bottomLeft" activeCell="J85" sqref="J85"/>
    </sheetView>
  </sheetViews>
  <sheetFormatPr defaultColWidth="10.88671875" defaultRowHeight="13.2" x14ac:dyDescent="0.25"/>
  <sheetData>
    <row r="1" spans="1:15" ht="15" customHeight="1" x14ac:dyDescent="0.25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5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5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5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5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5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5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5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5">
      <c r="A74" s="7">
        <v>45291</v>
      </c>
      <c r="B74" s="10">
        <v>2.467E-3</v>
      </c>
      <c r="C74" s="9">
        <v>9.9795999999999996E-2</v>
      </c>
      <c r="D74" s="10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5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10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5">
      <c r="A76" s="7">
        <v>45473</v>
      </c>
      <c r="B76" s="9">
        <v>-5.9158221729826314E-2</v>
      </c>
      <c r="C76" s="9">
        <v>0.25248394043866135</v>
      </c>
      <c r="D76">
        <v>0</v>
      </c>
      <c r="E76">
        <v>0</v>
      </c>
      <c r="F76" s="9">
        <v>-5.9158221729826314E-2</v>
      </c>
      <c r="G76" s="9">
        <v>0.28520971407073192</v>
      </c>
      <c r="H76" s="9">
        <v>4.0857271040318575E-2</v>
      </c>
      <c r="I76">
        <v>0</v>
      </c>
    </row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4" activePane="bottomLeft" state="frozen"/>
      <selection pane="bottomLeft" activeCell="F90" sqref="F90"/>
    </sheetView>
  </sheetViews>
  <sheetFormatPr defaultColWidth="10.88671875" defaultRowHeight="13.2" x14ac:dyDescent="0.25"/>
  <sheetData>
    <row r="1" spans="1:15" ht="15" customHeight="1" x14ac:dyDescent="0.25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5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5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5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5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5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5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5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5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5">
      <c r="A75" s="7">
        <v>45382</v>
      </c>
      <c r="B75" s="9">
        <v>-2.5336000000000001E-2</v>
      </c>
      <c r="C75">
        <v>0</v>
      </c>
      <c r="D75" s="9">
        <v>-0.12783</v>
      </c>
      <c r="E75">
        <v>0</v>
      </c>
    </row>
    <row r="76" spans="1:5" ht="15" customHeight="1" x14ac:dyDescent="0.25">
      <c r="A76" s="7">
        <v>45473</v>
      </c>
      <c r="B76">
        <v>0</v>
      </c>
      <c r="C76" s="9">
        <v>-2.8981062515306046E-2</v>
      </c>
      <c r="D76">
        <v>0</v>
      </c>
      <c r="E76" s="9">
        <v>-5.7049483534112669E-2</v>
      </c>
    </row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63" activePane="bottomLeft" state="frozen"/>
      <selection pane="bottomLeft" activeCell="K84" sqref="K84"/>
    </sheetView>
  </sheetViews>
  <sheetFormatPr defaultColWidth="10.88671875" defaultRowHeight="13.2" x14ac:dyDescent="0.25"/>
  <sheetData>
    <row r="1" spans="1:17" ht="15" customHeight="1" x14ac:dyDescent="0.25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5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5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5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5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5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5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17" ht="15" customHeight="1" x14ac:dyDescent="0.25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17" ht="15" customHeight="1" x14ac:dyDescent="0.25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17" ht="15" customHeight="1" x14ac:dyDescent="0.25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17" ht="15" customHeight="1" x14ac:dyDescent="0.25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5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9">
        <v>2.5336000000000001E-2</v>
      </c>
      <c r="K74" s="10">
        <v>0</v>
      </c>
      <c r="L74" s="10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17" ht="15" customHeight="1" x14ac:dyDescent="0.25">
      <c r="A75" s="7">
        <v>45382</v>
      </c>
      <c r="B75" s="9">
        <v>-5.7050999999999998E-2</v>
      </c>
      <c r="C75">
        <v>0</v>
      </c>
      <c r="D75" s="9">
        <v>-3.0270000000000002E-2</v>
      </c>
      <c r="E75">
        <v>0</v>
      </c>
      <c r="F75" s="9">
        <v>-3.0270000000000002E-2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s="9">
        <v>-0.18693100000000001</v>
      </c>
      <c r="N75">
        <v>0</v>
      </c>
      <c r="O75" s="9">
        <v>-0.18693100000000001</v>
      </c>
      <c r="P75">
        <v>0</v>
      </c>
      <c r="Q75" s="9">
        <v>-0.18693100000000001</v>
      </c>
    </row>
    <row r="76" spans="1:17" ht="15" customHeight="1" x14ac:dyDescent="0.25">
      <c r="A76" s="7">
        <v>45473</v>
      </c>
      <c r="B76" s="9">
        <v>-3.2725773632070569E-2</v>
      </c>
      <c r="C76">
        <v>0</v>
      </c>
      <c r="D76" s="9">
        <v>-3.2725773632070569E-2</v>
      </c>
      <c r="E76" s="9">
        <v>-2.8981062515306046E-2</v>
      </c>
      <c r="F76">
        <v>0</v>
      </c>
      <c r="G76" s="9">
        <v>-2.8981062515306046E-2</v>
      </c>
      <c r="H76">
        <v>0</v>
      </c>
      <c r="I76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17" ht="15" customHeight="1" x14ac:dyDescent="0.25"/>
    <row r="78" spans="1:17" ht="15" customHeight="1" x14ac:dyDescent="0.25"/>
    <row r="79" spans="1:17" ht="15" customHeight="1" x14ac:dyDescent="0.25"/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50" activePane="bottomLeft" state="frozen"/>
      <selection pane="bottomLeft" activeCell="I87" sqref="I87"/>
    </sheetView>
  </sheetViews>
  <sheetFormatPr defaultColWidth="10.88671875" defaultRowHeight="13.2" x14ac:dyDescent="0.25"/>
  <sheetData>
    <row r="1" spans="1:15" ht="15" customHeight="1" x14ac:dyDescent="0.25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5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5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5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5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5">
      <c r="A74" s="7">
        <v>45291</v>
      </c>
      <c r="B74" s="9">
        <v>2.7803000000000001E-2</v>
      </c>
      <c r="C74">
        <v>0</v>
      </c>
      <c r="D74" s="9">
        <v>0.17452899999999999</v>
      </c>
      <c r="E74">
        <v>0</v>
      </c>
      <c r="F74">
        <v>0</v>
      </c>
      <c r="G74" s="9">
        <v>2.7803000000000001E-2</v>
      </c>
      <c r="H74" s="9">
        <v>0.52299099999999998</v>
      </c>
      <c r="I74" s="9">
        <v>0.16442599999999999</v>
      </c>
      <c r="J74">
        <v>0</v>
      </c>
      <c r="K74" s="9">
        <v>3.7648000000000001E-2</v>
      </c>
    </row>
    <row r="75" spans="1:11" ht="15" customHeight="1" x14ac:dyDescent="0.25">
      <c r="A75" s="7">
        <v>45382</v>
      </c>
      <c r="B75" s="9">
        <v>2.7803000000000001E-2</v>
      </c>
      <c r="C75">
        <v>0</v>
      </c>
      <c r="D75" s="9">
        <v>3.0270000000000002E-2</v>
      </c>
      <c r="E75">
        <v>0</v>
      </c>
      <c r="F75" s="9">
        <v>2.7803000000000001E-2</v>
      </c>
      <c r="G75">
        <v>0</v>
      </c>
      <c r="H75" s="9">
        <v>2.9248E-2</v>
      </c>
      <c r="I75" s="9">
        <v>2.467E-3</v>
      </c>
      <c r="J75">
        <v>0</v>
      </c>
      <c r="K75">
        <v>0</v>
      </c>
    </row>
    <row r="76" spans="1:11" ht="15" customHeight="1" x14ac:dyDescent="0.25">
      <c r="A76" s="7">
        <v>45473</v>
      </c>
      <c r="B76">
        <v>0</v>
      </c>
      <c r="C76" s="9">
        <v>2.8981062515306046E-2</v>
      </c>
      <c r="D76" s="9">
        <v>3.2725773632070569E-2</v>
      </c>
      <c r="E76" s="9">
        <v>2.8981062515306046E-2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50" activePane="bottomLeft" state="frozen"/>
      <selection pane="bottomLeft" activeCell="P64" sqref="P64"/>
    </sheetView>
  </sheetViews>
  <sheetFormatPr defaultColWidth="10.88671875" defaultRowHeight="13.2" x14ac:dyDescent="0.25"/>
  <sheetData>
    <row r="1" spans="1:15" ht="15" customHeight="1" x14ac:dyDescent="0.25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5">
      <c r="A10" s="7">
        <v>39447</v>
      </c>
      <c r="D10">
        <v>0.37</v>
      </c>
      <c r="E10">
        <v>0.98</v>
      </c>
    </row>
    <row r="11" spans="1:15" ht="15" customHeight="1" x14ac:dyDescent="0.25">
      <c r="A11" s="7">
        <v>39538</v>
      </c>
      <c r="D11">
        <v>1</v>
      </c>
      <c r="E11">
        <v>1</v>
      </c>
    </row>
    <row r="12" spans="1:15" ht="15" customHeight="1" x14ac:dyDescent="0.25">
      <c r="A12" s="7">
        <v>39629</v>
      </c>
      <c r="D12">
        <v>1.43</v>
      </c>
      <c r="E12">
        <v>0.98</v>
      </c>
    </row>
    <row r="13" spans="1:15" ht="15" customHeight="1" x14ac:dyDescent="0.25">
      <c r="A13" s="7">
        <v>39721</v>
      </c>
      <c r="D13">
        <v>1.43</v>
      </c>
      <c r="E13">
        <v>1</v>
      </c>
    </row>
    <row r="14" spans="1:15" ht="15" customHeight="1" x14ac:dyDescent="0.25">
      <c r="A14" s="7">
        <v>39813</v>
      </c>
      <c r="D14">
        <v>1.29</v>
      </c>
      <c r="E14">
        <v>1.24</v>
      </c>
    </row>
    <row r="15" spans="1:15" ht="15" customHeight="1" x14ac:dyDescent="0.25">
      <c r="A15" s="7">
        <v>39903</v>
      </c>
      <c r="D15">
        <v>1.1299999999999999</v>
      </c>
      <c r="E15">
        <v>0.76</v>
      </c>
    </row>
    <row r="16" spans="1:15" ht="15" customHeight="1" x14ac:dyDescent="0.25">
      <c r="A16" s="7">
        <v>39994</v>
      </c>
      <c r="D16">
        <v>0.37</v>
      </c>
      <c r="E16">
        <v>0.1</v>
      </c>
    </row>
    <row r="17" spans="1:5" ht="15" customHeight="1" x14ac:dyDescent="0.25">
      <c r="A17" s="7">
        <v>40086</v>
      </c>
      <c r="D17">
        <v>-0.16</v>
      </c>
      <c r="E17">
        <v>-0.38</v>
      </c>
    </row>
    <row r="18" spans="1:5" ht="15" customHeight="1" x14ac:dyDescent="0.25">
      <c r="A18" s="7">
        <v>40178</v>
      </c>
      <c r="D18">
        <v>-0.52</v>
      </c>
      <c r="E18">
        <v>-0.42</v>
      </c>
    </row>
    <row r="19" spans="1:5" ht="15" customHeight="1" x14ac:dyDescent="0.25">
      <c r="A19" s="7">
        <v>40268</v>
      </c>
      <c r="D19">
        <v>-0.77</v>
      </c>
      <c r="E19">
        <v>-0.36</v>
      </c>
    </row>
    <row r="20" spans="1:5" ht="15" customHeight="1" x14ac:dyDescent="0.25">
      <c r="A20" s="7">
        <v>40359</v>
      </c>
      <c r="D20">
        <v>-0.77</v>
      </c>
      <c r="E20">
        <v>0.27</v>
      </c>
    </row>
    <row r="21" spans="1:5" ht="15" customHeight="1" x14ac:dyDescent="0.25">
      <c r="A21" s="7">
        <v>40451</v>
      </c>
      <c r="D21">
        <v>0.22</v>
      </c>
      <c r="E21">
        <v>0.23</v>
      </c>
    </row>
    <row r="22" spans="1:5" ht="15" customHeight="1" x14ac:dyDescent="0.25">
      <c r="A22" s="7">
        <v>40543</v>
      </c>
      <c r="D22">
        <v>-0.33</v>
      </c>
      <c r="E22">
        <v>0.11</v>
      </c>
    </row>
    <row r="23" spans="1:5" ht="15" customHeight="1" x14ac:dyDescent="0.25">
      <c r="A23" s="7">
        <v>40633</v>
      </c>
      <c r="D23">
        <v>-0.57999999999999996</v>
      </c>
      <c r="E23">
        <v>0.06</v>
      </c>
    </row>
    <row r="24" spans="1:5" ht="15" customHeight="1" x14ac:dyDescent="0.25">
      <c r="A24" s="7">
        <v>40724</v>
      </c>
      <c r="D24">
        <v>-0.73</v>
      </c>
      <c r="E24">
        <v>-0.38</v>
      </c>
    </row>
    <row r="25" spans="1:5" ht="15" customHeight="1" x14ac:dyDescent="0.25">
      <c r="A25" s="7">
        <v>40816</v>
      </c>
      <c r="D25">
        <v>0.57999999999999996</v>
      </c>
      <c r="E25">
        <v>0.93</v>
      </c>
    </row>
    <row r="26" spans="1:5" ht="15" customHeight="1" x14ac:dyDescent="0.25">
      <c r="A26" s="7">
        <v>40908</v>
      </c>
      <c r="D26">
        <v>1.1299999999999999</v>
      </c>
      <c r="E26">
        <v>1.21</v>
      </c>
    </row>
    <row r="27" spans="1:5" ht="15" customHeight="1" x14ac:dyDescent="0.25">
      <c r="A27" s="7">
        <v>40999</v>
      </c>
      <c r="D27">
        <v>0.49</v>
      </c>
      <c r="E27">
        <v>0.48</v>
      </c>
    </row>
    <row r="28" spans="1:5" ht="15" customHeight="1" x14ac:dyDescent="0.25">
      <c r="A28" s="7">
        <v>41090</v>
      </c>
      <c r="D28">
        <v>1.1299999999999999</v>
      </c>
      <c r="E28">
        <v>0.89</v>
      </c>
    </row>
    <row r="29" spans="1:5" ht="15" customHeight="1" x14ac:dyDescent="0.25">
      <c r="A29" s="7">
        <v>41182</v>
      </c>
      <c r="D29">
        <v>0.84</v>
      </c>
      <c r="E29">
        <v>0.6</v>
      </c>
    </row>
    <row r="30" spans="1:5" ht="15" customHeight="1" x14ac:dyDescent="0.25">
      <c r="A30" s="7">
        <v>41274</v>
      </c>
      <c r="D30">
        <v>1</v>
      </c>
      <c r="E30">
        <v>0.28999999999999998</v>
      </c>
    </row>
    <row r="31" spans="1:5" ht="15" customHeight="1" x14ac:dyDescent="0.25">
      <c r="A31" s="7">
        <v>41364</v>
      </c>
      <c r="D31">
        <v>0.51</v>
      </c>
      <c r="E31">
        <v>0.2</v>
      </c>
    </row>
    <row r="32" spans="1:5" ht="15" customHeight="1" x14ac:dyDescent="0.25">
      <c r="A32" s="7">
        <v>41455</v>
      </c>
      <c r="D32">
        <v>-0.26</v>
      </c>
      <c r="E32">
        <v>0.03</v>
      </c>
    </row>
    <row r="33" spans="1:11" ht="15" customHeight="1" x14ac:dyDescent="0.25">
      <c r="A33" s="7">
        <v>41547</v>
      </c>
      <c r="D33">
        <v>-0.02</v>
      </c>
      <c r="E33">
        <v>-0.65</v>
      </c>
    </row>
    <row r="34" spans="1:11" ht="15" customHeight="1" x14ac:dyDescent="0.25">
      <c r="A34" s="7">
        <v>41639</v>
      </c>
      <c r="D34">
        <v>-0.76</v>
      </c>
      <c r="E34">
        <v>-0.16</v>
      </c>
    </row>
    <row r="35" spans="1:11" ht="15" customHeight="1" x14ac:dyDescent="0.25">
      <c r="A35" s="7">
        <v>41729</v>
      </c>
      <c r="D35">
        <v>-0.94</v>
      </c>
      <c r="E35">
        <v>-0.81</v>
      </c>
    </row>
    <row r="36" spans="1:11" ht="15" customHeight="1" x14ac:dyDescent="0.25">
      <c r="A36" s="7">
        <v>41820</v>
      </c>
      <c r="D36">
        <v>-0.84</v>
      </c>
      <c r="E36">
        <v>-0.82</v>
      </c>
    </row>
    <row r="37" spans="1:11" ht="15" customHeight="1" x14ac:dyDescent="0.25">
      <c r="A37" s="7">
        <v>41912</v>
      </c>
      <c r="D37">
        <v>-0.51</v>
      </c>
      <c r="E37">
        <v>-0.67</v>
      </c>
    </row>
    <row r="38" spans="1:11" ht="15" customHeight="1" x14ac:dyDescent="0.25">
      <c r="A38" s="7">
        <v>42004</v>
      </c>
      <c r="D38">
        <v>-0.21</v>
      </c>
      <c r="E38">
        <v>0.24</v>
      </c>
    </row>
    <row r="39" spans="1:11" ht="15" customHeight="1" x14ac:dyDescent="0.25">
      <c r="A39" s="7">
        <v>42094</v>
      </c>
      <c r="D39">
        <v>-0.51</v>
      </c>
      <c r="E39">
        <v>-0.03</v>
      </c>
    </row>
    <row r="40" spans="1:11" ht="15" customHeight="1" x14ac:dyDescent="0.25">
      <c r="A40" s="7">
        <v>42185</v>
      </c>
      <c r="D40">
        <v>-0.69</v>
      </c>
      <c r="E40">
        <v>0.22</v>
      </c>
    </row>
    <row r="41" spans="1:11" ht="15" customHeight="1" x14ac:dyDescent="0.25">
      <c r="A41" s="7">
        <v>42277</v>
      </c>
      <c r="D41">
        <v>-0.05</v>
      </c>
      <c r="E41">
        <v>0.14000000000000001</v>
      </c>
    </row>
    <row r="42" spans="1:11" ht="15" customHeight="1" x14ac:dyDescent="0.25">
      <c r="A42" s="7">
        <v>42369</v>
      </c>
      <c r="D42">
        <v>0.56000000000000005</v>
      </c>
      <c r="E42">
        <v>1.03</v>
      </c>
    </row>
    <row r="43" spans="1:11" ht="15" customHeight="1" x14ac:dyDescent="0.25">
      <c r="A43" s="7">
        <v>42460</v>
      </c>
      <c r="D43">
        <v>1.03</v>
      </c>
      <c r="E43">
        <v>0.87</v>
      </c>
    </row>
    <row r="44" spans="1:11" ht="15" customHeight="1" x14ac:dyDescent="0.25">
      <c r="A44" s="7">
        <v>42551</v>
      </c>
      <c r="D44">
        <v>0.87</v>
      </c>
      <c r="E44">
        <v>0.7</v>
      </c>
    </row>
    <row r="45" spans="1:11" ht="15" customHeight="1" x14ac:dyDescent="0.25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5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5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5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5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5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5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5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10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5">
      <c r="A75" s="7">
        <v>45382</v>
      </c>
      <c r="B75" s="9">
        <v>0.37923299999999999</v>
      </c>
      <c r="C75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>
        <v>0</v>
      </c>
      <c r="I75">
        <v>0</v>
      </c>
      <c r="J75" s="9">
        <v>0.18693100000000001</v>
      </c>
      <c r="K75" s="9">
        <v>0.29677300000000001</v>
      </c>
    </row>
    <row r="76" spans="1:11" ht="15" customHeight="1" x14ac:dyDescent="0.25">
      <c r="A76" s="7">
        <v>45473</v>
      </c>
      <c r="B76" s="9">
        <v>-0.10001549277014489</v>
      </c>
      <c r="C76">
        <v>0</v>
      </c>
      <c r="D76" s="9">
        <v>3.9843070585017119E-2</v>
      </c>
      <c r="E76" s="9">
        <v>7.493215634415476E-3</v>
      </c>
      <c r="F76" s="9">
        <v>-0.53949984026676756</v>
      </c>
      <c r="G76">
        <v>0</v>
      </c>
      <c r="H76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2023-10-25T08:33:59Z</dcterms:created>
  <dcterms:modified xsi:type="dcterms:W3CDTF">2024-08-08T06:46:55Z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2023-10-25T08:34:02Z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cbc5768e-b511-4ca9-a9d9-2951a10dc164</vt:lpwstr>
  </property>
  <property fmtid="{D5CDD505-2E9C-101B-9397-08002B2CF9AE}" pid="8" name="MSIP_Label_e3d2ef5d-ed46-4894-8a7a-2616ffd746ce_ContentBits">
    <vt:lpwstr>0</vt:lpwstr>
  </property>
</Properties>
</file>